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codeName="ThisWorkbook"/>
  <workbookProtection workbookPassword="C65F" lockStructure="1"/>
  <bookViews>
    <workbookView xWindow="-15" yWindow="225" windowWidth="15480" windowHeight="11400" tabRatio="659"/>
  </bookViews>
  <sheets>
    <sheet name="DPS FLAT IMPACT" sheetId="1" r:id="rId1"/>
  </sheets>
  <definedNames>
    <definedName name="_xlnm.Print_Area" localSheetId="0">'DPS FLAT IMPACT'!$A$1:$P$64</definedName>
  </definedNames>
  <calcPr calcId="145621"/>
</workbook>
</file>

<file path=xl/calcChain.xml><?xml version="1.0" encoding="utf-8"?>
<calcChain xmlns="http://schemas.openxmlformats.org/spreadsheetml/2006/main">
  <c r="I22" i="1" l="1"/>
  <c r="J22" i="1" s="1"/>
  <c r="I24" i="1" l="1"/>
  <c r="J24" i="1" s="1"/>
  <c r="I26" i="1" s="1"/>
  <c r="E10" i="1" s="1"/>
  <c r="I6" i="1"/>
  <c r="J16" i="1"/>
  <c r="E11" i="1" s="1"/>
  <c r="J26" i="1" l="1"/>
  <c r="K25" i="1"/>
  <c r="J6" i="1"/>
  <c r="I5" i="1"/>
  <c r="K5" i="1" s="1"/>
  <c r="D9" i="1" s="1"/>
  <c r="K1" i="1"/>
  <c r="I1" i="1"/>
  <c r="D10" i="1" l="1"/>
  <c r="J8" i="1"/>
  <c r="I10" i="1" s="1"/>
  <c r="N3" i="1"/>
  <c r="M2" i="1" s="1"/>
  <c r="I9" i="1" l="1"/>
  <c r="E9" i="1" s="1"/>
  <c r="L2" i="1"/>
  <c r="J10" i="1" l="1"/>
  <c r="N7" i="1"/>
  <c r="N17" i="1" s="1"/>
  <c r="L16" i="1" s="1"/>
  <c r="E12" i="1"/>
  <c r="M16" i="1" l="1"/>
</calcChain>
</file>

<file path=xl/sharedStrings.xml><?xml version="1.0" encoding="utf-8"?>
<sst xmlns="http://schemas.openxmlformats.org/spreadsheetml/2006/main" count="48" uniqueCount="32">
  <si>
    <t>Office Time</t>
  </si>
  <si>
    <t>Route Time</t>
  </si>
  <si>
    <t>Ref.No.</t>
  </si>
  <si>
    <t>Description</t>
  </si>
  <si>
    <t>(Mins.)</t>
  </si>
  <si>
    <t>STANDARD TIME FROM 4241-A</t>
  </si>
  <si>
    <t>ENTER DATA BELOW FROM LAST PS FORM 4241</t>
  </si>
  <si>
    <t>HRS</t>
  </si>
  <si>
    <t>MIN</t>
  </si>
  <si>
    <t>Length of Last Mail Count (Weeks)</t>
  </si>
  <si>
    <t>Strapping out time</t>
  </si>
  <si>
    <t>DPS Flats-With Gov't vehicle</t>
  </si>
  <si>
    <t>Column 5a</t>
  </si>
  <si>
    <t>Column 5b</t>
  </si>
  <si>
    <t>DPS Flats-Without Gov't vehicle</t>
  </si>
  <si>
    <t xml:space="preserve"> GRAND TOTALS (QTY) FROM LAST MAIL COUNT 4241</t>
  </si>
  <si>
    <t>COLUMN 5b</t>
  </si>
  <si>
    <t>COLUMN 5a</t>
  </si>
  <si>
    <t xml:space="preserve"> </t>
  </si>
  <si>
    <t>COLUMN 4</t>
  </si>
  <si>
    <t>RAW FLAT CREDIT</t>
  </si>
  <si>
    <t>GOVT VEHICLE IMPACT</t>
  </si>
  <si>
    <t>POV IMPACT</t>
  </si>
  <si>
    <t>Strapping Out time</t>
  </si>
  <si>
    <t>Total DPS Flat Impact (Minutes)</t>
  </si>
  <si>
    <t>FSS (DPS) FLAT IMPACT CALCULATOR</t>
  </si>
  <si>
    <r>
      <t>DPS Flats-</t>
    </r>
    <r>
      <rPr>
        <b/>
        <i/>
        <u/>
        <sz val="10"/>
        <rFont val="Calibri"/>
        <family val="2"/>
        <scheme val="minor"/>
      </rPr>
      <t>Without</t>
    </r>
    <r>
      <rPr>
        <b/>
        <sz val="10"/>
        <rFont val="Calibri"/>
        <family val="2"/>
        <scheme val="minor"/>
      </rPr>
      <t xml:space="preserve"> Gov't vehicle</t>
    </r>
  </si>
  <si>
    <r>
      <t>DPS Flats-</t>
    </r>
    <r>
      <rPr>
        <b/>
        <i/>
        <u/>
        <sz val="10"/>
        <rFont val="Calibri"/>
        <family val="2"/>
        <scheme val="minor"/>
      </rPr>
      <t>With</t>
    </r>
    <r>
      <rPr>
        <b/>
        <sz val="10"/>
        <rFont val="Calibri"/>
        <family val="2"/>
        <scheme val="minor"/>
      </rPr>
      <t xml:space="preserve"> Gov't vehicle</t>
    </r>
  </si>
  <si>
    <r>
      <t xml:space="preserve">MAKE ENTRIES ONLY IN </t>
    </r>
    <r>
      <rPr>
        <b/>
        <sz val="10"/>
        <color rgb="FF00B0F0"/>
        <rFont val="Calibri"/>
        <family val="2"/>
        <scheme val="minor"/>
      </rPr>
      <t>BLUE</t>
    </r>
    <r>
      <rPr>
        <b/>
        <sz val="10"/>
        <rFont val="Calibri"/>
        <family val="2"/>
        <scheme val="minor"/>
      </rPr>
      <t xml:space="preserve"> CELLS; DATA FROM MAIL COUNT PS FORM 4241</t>
    </r>
  </si>
  <si>
    <t>DPS FLAT WEEKLY TIME CREDIT</t>
  </si>
  <si>
    <t>DPS FLAT IMPACT (MINUTES PER WEEK) RAW FLAT CREDIT MINUS DPS FLAT CREDIT</t>
  </si>
  <si>
    <t>TIME VALUES (HUNDREDTHS)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</si>
</sst>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0"/>
    <numFmt numFmtId="166" formatCode="0.0000"/>
  </numFmts>
  <fonts count="21">
    <font>
      <sz val="9"/>
      <name val="Geneva"/>
    </font>
    <font>
      <sz val="8"/>
      <name val="Geneva"/>
    </font>
    <font>
      <b/>
      <sz val="10"/>
      <name val="MS Sans Serif"/>
      <family val="2"/>
    </font>
    <font>
      <b/>
      <i/>
      <sz val="12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Geneva"/>
    </font>
    <font>
      <sz val="11"/>
      <name val="Calibri"/>
      <family val="2"/>
      <scheme val="minor"/>
    </font>
    <font>
      <b/>
      <sz val="10"/>
      <color rgb="FF00B0F0"/>
      <name val="Calibri"/>
      <family val="2"/>
      <scheme val="minor"/>
    </font>
    <font>
      <b/>
      <sz val="14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7.55"/>
      <name val="Geneva"/>
    </font>
    <font>
      <sz val="7.55"/>
      <name val="Geneva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0" xfId="0" applyFont="1"/>
    <xf numFmtId="0" fontId="6" fillId="3" borderId="7" xfId="0" applyFont="1" applyFill="1" applyBorder="1" applyProtection="1"/>
    <xf numFmtId="0" fontId="6" fillId="3" borderId="0" xfId="0" applyFont="1" applyFill="1" applyBorder="1" applyAlignment="1" applyProtection="1">
      <alignment horizontal="left"/>
    </xf>
    <xf numFmtId="0" fontId="7" fillId="3" borderId="0" xfId="0" applyFont="1" applyFill="1" applyBorder="1" applyProtection="1"/>
    <xf numFmtId="0" fontId="9" fillId="3" borderId="0" xfId="0" applyFont="1" applyFill="1" applyBorder="1" applyAlignment="1" applyProtection="1">
      <alignment horizontal="center"/>
    </xf>
    <xf numFmtId="0" fontId="9" fillId="3" borderId="2" xfId="0" applyFont="1" applyFill="1" applyBorder="1" applyAlignment="1" applyProtection="1">
      <alignment horizontal="center"/>
    </xf>
    <xf numFmtId="0" fontId="7" fillId="3" borderId="7" xfId="0" applyFont="1" applyFill="1" applyBorder="1" applyAlignment="1" applyProtection="1">
      <alignment horizontal="center"/>
    </xf>
    <xf numFmtId="166" fontId="10" fillId="2" borderId="12" xfId="0" applyNumberFormat="1" applyFont="1" applyFill="1" applyBorder="1" applyProtection="1">
      <protection hidden="1"/>
    </xf>
    <xf numFmtId="4" fontId="3" fillId="3" borderId="2" xfId="0" applyNumberFormat="1" applyFont="1" applyFill="1" applyBorder="1" applyProtection="1">
      <protection hidden="1"/>
    </xf>
    <xf numFmtId="166" fontId="3" fillId="3" borderId="0" xfId="0" applyNumberFormat="1" applyFont="1" applyFill="1" applyBorder="1" applyProtection="1">
      <protection hidden="1"/>
    </xf>
    <xf numFmtId="0" fontId="5" fillId="0" borderId="3" xfId="0" applyFont="1" applyFill="1" applyBorder="1" applyAlignment="1" applyProtection="1">
      <alignment horizontal="center"/>
      <protection hidden="1"/>
    </xf>
    <xf numFmtId="0" fontId="5" fillId="0" borderId="3" xfId="0" applyFont="1" applyFill="1" applyBorder="1" applyAlignment="1" applyProtection="1">
      <alignment horizontal="left"/>
      <protection hidden="1"/>
    </xf>
    <xf numFmtId="0" fontId="8" fillId="3" borderId="7" xfId="0" applyFont="1" applyFill="1" applyBorder="1" applyProtection="1"/>
    <xf numFmtId="0" fontId="4" fillId="3" borderId="11" xfId="0" applyFont="1" applyFill="1" applyBorder="1" applyProtection="1"/>
    <xf numFmtId="0" fontId="4" fillId="3" borderId="8" xfId="0" applyFont="1" applyFill="1" applyBorder="1" applyProtection="1"/>
    <xf numFmtId="0" fontId="4" fillId="3" borderId="8" xfId="0" applyFont="1" applyFill="1" applyBorder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12" fillId="4" borderId="7" xfId="0" applyFont="1" applyFill="1" applyBorder="1" applyAlignment="1" applyProtection="1">
      <alignment horizontal="left"/>
    </xf>
    <xf numFmtId="0" fontId="12" fillId="3" borderId="0" xfId="0" applyFont="1" applyFill="1" applyBorder="1" applyProtection="1"/>
    <xf numFmtId="3" fontId="4" fillId="0" borderId="0" xfId="0" applyNumberFormat="1" applyFont="1" applyProtection="1"/>
    <xf numFmtId="0" fontId="4" fillId="0" borderId="0" xfId="0" applyFont="1" applyAlignment="1" applyProtection="1">
      <alignment horizontal="right"/>
    </xf>
    <xf numFmtId="1" fontId="0" fillId="0" borderId="0" xfId="0" applyNumberFormat="1"/>
    <xf numFmtId="1" fontId="10" fillId="0" borderId="0" xfId="0" applyNumberFormat="1" applyFont="1" applyFill="1" applyProtection="1">
      <protection locked="0"/>
    </xf>
    <xf numFmtId="166" fontId="4" fillId="0" borderId="0" xfId="0" applyNumberFormat="1" applyFont="1" applyProtection="1"/>
    <xf numFmtId="1" fontId="0" fillId="0" borderId="0" xfId="0" applyNumberFormat="1" applyFill="1" applyBorder="1" applyProtection="1">
      <protection locked="0"/>
    </xf>
    <xf numFmtId="166" fontId="0" fillId="0" borderId="0" xfId="0" applyNumberFormat="1" applyFill="1" applyProtection="1"/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6" fontId="10" fillId="8" borderId="8" xfId="0" applyNumberFormat="1" applyFont="1" applyFill="1" applyBorder="1" applyProtection="1">
      <protection locked="0"/>
    </xf>
    <xf numFmtId="1" fontId="14" fillId="5" borderId="3" xfId="0" applyNumberFormat="1" applyFont="1" applyFill="1" applyBorder="1" applyProtection="1">
      <protection locked="0"/>
    </xf>
    <xf numFmtId="166" fontId="5" fillId="5" borderId="8" xfId="0" applyNumberFormat="1" applyFont="1" applyFill="1" applyBorder="1" applyProtection="1">
      <protection locked="0"/>
    </xf>
    <xf numFmtId="0" fontId="8" fillId="3" borderId="0" xfId="0" applyFont="1" applyFill="1" applyBorder="1" applyProtection="1"/>
    <xf numFmtId="3" fontId="15" fillId="5" borderId="14" xfId="0" applyNumberFormat="1" applyFont="1" applyFill="1" applyBorder="1" applyProtection="1">
      <protection locked="0"/>
    </xf>
    <xf numFmtId="3" fontId="15" fillId="5" borderId="10" xfId="0" applyNumberFormat="1" applyFont="1" applyFill="1" applyBorder="1" applyProtection="1">
      <protection locked="0"/>
    </xf>
    <xf numFmtId="0" fontId="6" fillId="0" borderId="0" xfId="0" applyFont="1" applyFill="1" applyBorder="1" applyProtection="1"/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 applyProtection="1">
      <alignment horizontal="center"/>
    </xf>
    <xf numFmtId="4" fontId="3" fillId="0" borderId="0" xfId="0" applyNumberFormat="1" applyFont="1" applyFill="1" applyBorder="1" applyProtection="1">
      <protection hidden="1"/>
    </xf>
    <xf numFmtId="4" fontId="11" fillId="0" borderId="0" xfId="0" applyNumberFormat="1" applyFont="1" applyFill="1" applyBorder="1" applyAlignment="1" applyProtection="1">
      <alignment horizontal="center"/>
    </xf>
    <xf numFmtId="4" fontId="10" fillId="0" borderId="0" xfId="0" applyNumberFormat="1" applyFont="1" applyFill="1" applyBorder="1" applyProtection="1"/>
    <xf numFmtId="0" fontId="4" fillId="0" borderId="0" xfId="0" applyFont="1" applyFill="1" applyBorder="1" applyProtection="1"/>
    <xf numFmtId="0" fontId="3" fillId="3" borderId="7" xfId="0" applyFont="1" applyFill="1" applyBorder="1" applyProtection="1"/>
    <xf numFmtId="3" fontId="4" fillId="0" borderId="0" xfId="0" applyNumberFormat="1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left"/>
      <protection hidden="1"/>
    </xf>
    <xf numFmtId="0" fontId="7" fillId="3" borderId="19" xfId="0" applyFont="1" applyFill="1" applyBorder="1" applyAlignment="1" applyProtection="1">
      <alignment horizontal="center"/>
    </xf>
    <xf numFmtId="0" fontId="7" fillId="3" borderId="16" xfId="0" applyFont="1" applyFill="1" applyBorder="1" applyProtection="1"/>
    <xf numFmtId="165" fontId="15" fillId="7" borderId="10" xfId="0" applyNumberFormat="1" applyFont="1" applyFill="1" applyBorder="1" applyAlignment="1" applyProtection="1">
      <alignment horizontal="right"/>
    </xf>
    <xf numFmtId="0" fontId="5" fillId="3" borderId="0" xfId="0" applyFont="1" applyFill="1" applyBorder="1" applyAlignment="1" applyProtection="1"/>
    <xf numFmtId="0" fontId="5" fillId="3" borderId="23" xfId="0" applyFont="1" applyFill="1" applyBorder="1" applyAlignment="1" applyProtection="1">
      <alignment horizontal="center"/>
    </xf>
    <xf numFmtId="164" fontId="2" fillId="5" borderId="13" xfId="0" applyNumberFormat="1" applyFont="1" applyFill="1" applyBorder="1" applyAlignment="1" applyProtection="1">
      <alignment horizontal="right"/>
      <protection locked="0"/>
    </xf>
    <xf numFmtId="0" fontId="7" fillId="3" borderId="3" xfId="0" applyFont="1" applyFill="1" applyBorder="1" applyAlignment="1" applyProtection="1">
      <alignment horizontal="left"/>
    </xf>
    <xf numFmtId="166" fontId="4" fillId="0" borderId="0" xfId="0" applyNumberFormat="1" applyFont="1"/>
    <xf numFmtId="165" fontId="10" fillId="2" borderId="1" xfId="0" applyNumberFormat="1" applyFont="1" applyFill="1" applyBorder="1" applyProtection="1">
      <protection hidden="1"/>
    </xf>
    <xf numFmtId="165" fontId="15" fillId="3" borderId="0" xfId="0" applyNumberFormat="1" applyFont="1" applyFill="1" applyBorder="1" applyAlignment="1" applyProtection="1">
      <alignment horizontal="right"/>
    </xf>
    <xf numFmtId="0" fontId="6" fillId="3" borderId="2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left"/>
    </xf>
    <xf numFmtId="4" fontId="15" fillId="7" borderId="20" xfId="0" applyNumberFormat="1" applyFont="1" applyFill="1" applyBorder="1" applyAlignment="1" applyProtection="1">
      <alignment horizontal="right"/>
    </xf>
    <xf numFmtId="4" fontId="15" fillId="7" borderId="18" xfId="0" applyNumberFormat="1" applyFont="1" applyFill="1" applyBorder="1" applyAlignment="1" applyProtection="1">
      <alignment horizontal="right"/>
    </xf>
    <xf numFmtId="0" fontId="7" fillId="3" borderId="0" xfId="0" applyFont="1" applyFill="1" applyBorder="1" applyAlignment="1" applyProtection="1">
      <alignment horizontal="center"/>
    </xf>
    <xf numFmtId="2" fontId="4" fillId="0" borderId="0" xfId="0" applyNumberFormat="1" applyFont="1" applyAlignment="1" applyProtection="1">
      <alignment horizontal="left"/>
    </xf>
    <xf numFmtId="4" fontId="15" fillId="7" borderId="26" xfId="0" applyNumberFormat="1" applyFont="1" applyFill="1" applyBorder="1" applyAlignment="1" applyProtection="1">
      <alignment horizontal="right"/>
    </xf>
    <xf numFmtId="4" fontId="17" fillId="7" borderId="25" xfId="0" applyNumberFormat="1" applyFont="1" applyFill="1" applyBorder="1" applyAlignment="1" applyProtection="1">
      <alignment horizontal="right"/>
    </xf>
    <xf numFmtId="4" fontId="15" fillId="3" borderId="15" xfId="0" applyNumberFormat="1" applyFont="1" applyFill="1" applyBorder="1" applyAlignment="1" applyProtection="1">
      <alignment horizontal="right"/>
    </xf>
    <xf numFmtId="4" fontId="15" fillId="3" borderId="3" xfId="0" applyNumberFormat="1" applyFont="1" applyFill="1" applyBorder="1" applyAlignment="1" applyProtection="1">
      <alignment horizontal="right"/>
    </xf>
    <xf numFmtId="0" fontId="5" fillId="3" borderId="4" xfId="0" applyFont="1" applyFill="1" applyBorder="1" applyAlignment="1" applyProtection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13" fillId="3" borderId="17" xfId="0" applyFont="1" applyFill="1" applyBorder="1" applyAlignment="1" applyProtection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15" xfId="0" applyBorder="1" applyAlignment="1">
      <alignment vertical="center"/>
    </xf>
    <xf numFmtId="0" fontId="6" fillId="3" borderId="0" xfId="0" applyFont="1" applyFill="1" applyBorder="1" applyAlignment="1" applyProtection="1"/>
    <xf numFmtId="0" fontId="0" fillId="0" borderId="0" xfId="0" applyBorder="1" applyAlignment="1"/>
    <xf numFmtId="0" fontId="7" fillId="6" borderId="11" xfId="0" applyFont="1" applyFill="1" applyBorder="1" applyAlignment="1" applyProtection="1">
      <alignment horizontal="center"/>
    </xf>
    <xf numFmtId="0" fontId="7" fillId="6" borderId="0" xfId="0" applyFont="1" applyFill="1" applyBorder="1" applyAlignment="1" applyProtection="1">
      <alignment horizontal="center"/>
    </xf>
    <xf numFmtId="0" fontId="7" fillId="6" borderId="8" xfId="0" applyFont="1" applyFill="1" applyBorder="1" applyAlignment="1" applyProtection="1">
      <alignment horizontal="center"/>
    </xf>
    <xf numFmtId="0" fontId="5" fillId="9" borderId="0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3" fillId="0" borderId="0" xfId="0" applyFont="1" applyFill="1" applyBorder="1" applyAlignment="1" applyProtection="1">
      <alignment horizontal="right"/>
    </xf>
    <xf numFmtId="0" fontId="0" fillId="0" borderId="0" xfId="0" applyFont="1" applyFill="1" applyBorder="1" applyAlignment="1">
      <alignment horizontal="right"/>
    </xf>
    <xf numFmtId="0" fontId="13" fillId="3" borderId="21" xfId="0" applyFont="1" applyFill="1" applyBorder="1" applyAlignment="1" applyProtection="1">
      <alignment horizontal="center" vertical="top" wrapText="1"/>
    </xf>
    <xf numFmtId="0" fontId="0" fillId="0" borderId="15" xfId="0" applyFont="1" applyBorder="1" applyAlignment="1">
      <alignment horizontal="center" vertical="top" wrapText="1"/>
    </xf>
    <xf numFmtId="0" fontId="7" fillId="3" borderId="3" xfId="0" applyFont="1" applyFill="1" applyBorder="1" applyAlignment="1" applyProtection="1">
      <alignment horizontal="right"/>
    </xf>
    <xf numFmtId="0" fontId="0" fillId="0" borderId="3" xfId="0" applyBorder="1" applyAlignment="1">
      <alignment horizontal="right"/>
    </xf>
    <xf numFmtId="0" fontId="7" fillId="3" borderId="24" xfId="0" applyFont="1" applyFill="1" applyBorder="1" applyAlignment="1" applyProtection="1">
      <alignment horizontal="right"/>
    </xf>
    <xf numFmtId="0" fontId="0" fillId="0" borderId="24" xfId="0" applyBorder="1" applyAlignment="1">
      <alignment horizontal="right"/>
    </xf>
    <xf numFmtId="0" fontId="19" fillId="7" borderId="26" xfId="0" applyFont="1" applyFill="1" applyBorder="1" applyAlignment="1">
      <alignment horizontal="center" wrapText="1"/>
    </xf>
    <xf numFmtId="0" fontId="20" fillId="0" borderId="22" xfId="0" applyFont="1" applyBorder="1" applyAlignment="1">
      <alignment horizontal="center" wrapText="1"/>
    </xf>
    <xf numFmtId="0" fontId="20" fillId="0" borderId="20" xfId="0" applyFont="1" applyBorder="1" applyAlignment="1">
      <alignment horizontal="center" wrapText="1"/>
    </xf>
    <xf numFmtId="0" fontId="13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13</xdr:row>
          <xdr:rowOff>152400</xdr:rowOff>
        </xdr:from>
        <xdr:to>
          <xdr:col>4</xdr:col>
          <xdr:colOff>1209675</xdr:colOff>
          <xdr:row>61</xdr:row>
          <xdr:rowOff>114300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49"/>
  <sheetViews>
    <sheetView tabSelected="1" showWhiteSpace="0" zoomScale="120" zoomScaleNormal="120" workbookViewId="0">
      <selection activeCell="C5" sqref="C5"/>
    </sheetView>
  </sheetViews>
  <sheetFormatPr defaultColWidth="11.42578125" defaultRowHeight="12"/>
  <cols>
    <col min="1" max="1" width="28.5703125" style="17" customWidth="1"/>
    <col min="2" max="2" width="29.140625" style="17" customWidth="1"/>
    <col min="3" max="3" width="14.28515625" style="17" customWidth="1"/>
    <col min="4" max="4" width="12.85546875" style="18" customWidth="1"/>
    <col min="5" max="5" width="18.28515625" style="18" customWidth="1"/>
    <col min="6" max="7" width="16.85546875" style="17" hidden="1" customWidth="1"/>
    <col min="8" max="8" width="16.85546875" style="1" hidden="1" customWidth="1"/>
    <col min="9" max="9" width="28.7109375" style="1" hidden="1" customWidth="1"/>
    <col min="10" max="15" width="16.85546875" style="1" hidden="1" customWidth="1"/>
    <col min="16" max="16" width="16.85546875" style="1" customWidth="1"/>
    <col min="17" max="16384" width="11.42578125" style="1"/>
  </cols>
  <sheetData>
    <row r="1" spans="1:14" ht="21" customHeight="1">
      <c r="A1" s="69" t="s">
        <v>25</v>
      </c>
      <c r="B1" s="70"/>
      <c r="C1" s="70"/>
      <c r="D1" s="70"/>
      <c r="E1" s="71"/>
      <c r="F1" s="36"/>
      <c r="G1" t="s">
        <v>5</v>
      </c>
      <c r="H1" s="29" t="s">
        <v>7</v>
      </c>
      <c r="I1" s="31" t="e">
        <f>#REF!</f>
        <v>#REF!</v>
      </c>
      <c r="J1" s="28" t="s">
        <v>8</v>
      </c>
      <c r="K1" s="31" t="e">
        <f>#REF!</f>
        <v>#REF!</v>
      </c>
      <c r="L1" s="17"/>
      <c r="M1" s="24"/>
    </row>
    <row r="2" spans="1:14" ht="21" customHeight="1">
      <c r="A2" s="43"/>
      <c r="B2" s="52"/>
      <c r="C2" s="52"/>
      <c r="D2" s="52"/>
      <c r="E2" s="59"/>
      <c r="F2" s="36"/>
      <c r="G2"/>
      <c r="H2"/>
      <c r="I2" s="26"/>
      <c r="J2" s="23"/>
      <c r="K2" s="26"/>
      <c r="L2" s="11" t="e">
        <f>INT(N3/60)</f>
        <v>#REF!</v>
      </c>
      <c r="M2" s="12" t="e">
        <f>ROUND((N3/60-INT(N3/60))*60,0)</f>
        <v>#REF!</v>
      </c>
      <c r="N2" s="24"/>
    </row>
    <row r="3" spans="1:14" ht="15.75">
      <c r="A3" s="2"/>
      <c r="B3" s="75"/>
      <c r="C3" s="76"/>
      <c r="D3" s="3"/>
      <c r="E3" s="59"/>
      <c r="F3" s="36"/>
      <c r="G3" s="19" t="s">
        <v>6</v>
      </c>
      <c r="H3" s="20"/>
      <c r="I3" s="26"/>
      <c r="J3" s="5" t="s">
        <v>0</v>
      </c>
      <c r="K3" s="6" t="s">
        <v>1</v>
      </c>
      <c r="L3" s="27"/>
      <c r="M3" s="24"/>
      <c r="N3" s="27" t="e">
        <f>(I1*60)+K1</f>
        <v>#REF!</v>
      </c>
    </row>
    <row r="4" spans="1:14" ht="16.5" thickBot="1">
      <c r="A4" s="77" t="s">
        <v>28</v>
      </c>
      <c r="B4" s="78"/>
      <c r="C4" s="79"/>
      <c r="D4" s="80" t="s">
        <v>31</v>
      </c>
      <c r="E4" s="81"/>
      <c r="F4" s="36"/>
      <c r="H4" s="17"/>
      <c r="I4" s="17"/>
      <c r="J4" s="5" t="s">
        <v>4</v>
      </c>
      <c r="K4" s="6" t="s">
        <v>4</v>
      </c>
      <c r="L4" s="27"/>
      <c r="M4" s="24"/>
      <c r="N4" s="24"/>
    </row>
    <row r="5" spans="1:14" ht="16.5" thickBot="1">
      <c r="A5" s="13"/>
      <c r="B5" s="55" t="s">
        <v>9</v>
      </c>
      <c r="C5" s="54">
        <v>2</v>
      </c>
      <c r="D5" s="82"/>
      <c r="E5" s="83"/>
      <c r="F5" s="37"/>
      <c r="G5" s="7" t="s">
        <v>16</v>
      </c>
      <c r="H5" s="4" t="s">
        <v>11</v>
      </c>
      <c r="I5" s="32">
        <f>C9</f>
        <v>0</v>
      </c>
      <c r="J5" s="10"/>
      <c r="K5" s="8">
        <f>(I5/C5)*0.0232</f>
        <v>0</v>
      </c>
      <c r="L5" s="17"/>
      <c r="M5" s="17"/>
    </row>
    <row r="6" spans="1:14" ht="16.5" thickBot="1">
      <c r="A6" s="13"/>
      <c r="B6" s="33"/>
      <c r="C6" s="72" t="s">
        <v>15</v>
      </c>
      <c r="D6" s="53"/>
      <c r="E6" s="92" t="s">
        <v>30</v>
      </c>
      <c r="F6" s="37"/>
      <c r="G6" s="7" t="s">
        <v>17</v>
      </c>
      <c r="H6" s="4" t="s">
        <v>14</v>
      </c>
      <c r="I6" s="32">
        <f>C10</f>
        <v>0</v>
      </c>
      <c r="J6" s="8">
        <f>I6/C5*0.0588</f>
        <v>0</v>
      </c>
      <c r="K6" s="9"/>
      <c r="L6" s="17"/>
      <c r="M6" s="17"/>
    </row>
    <row r="7" spans="1:14" ht="16.5" customHeight="1" thickBot="1">
      <c r="A7" s="19"/>
      <c r="B7" s="20"/>
      <c r="C7" s="73"/>
      <c r="D7" s="86" t="s">
        <v>29</v>
      </c>
      <c r="E7" s="93"/>
      <c r="F7" s="38"/>
      <c r="G7" s="7" t="s">
        <v>18</v>
      </c>
      <c r="H7" s="4" t="s">
        <v>18</v>
      </c>
      <c r="I7" s="32" t="s">
        <v>18</v>
      </c>
      <c r="J7" s="10"/>
      <c r="K7" s="57"/>
      <c r="L7" s="17"/>
      <c r="M7" s="17"/>
      <c r="N7" s="56">
        <f>K5+J6+K7</f>
        <v>0</v>
      </c>
    </row>
    <row r="8" spans="1:14" ht="24" customHeight="1" thickBot="1">
      <c r="A8" s="49" t="s">
        <v>2</v>
      </c>
      <c r="B8" s="50" t="s">
        <v>3</v>
      </c>
      <c r="C8" s="74"/>
      <c r="D8" s="87"/>
      <c r="E8" s="94"/>
      <c r="F8" s="38"/>
      <c r="G8" s="63" t="s">
        <v>19</v>
      </c>
      <c r="H8" s="63" t="s">
        <v>20</v>
      </c>
      <c r="I8" s="32"/>
      <c r="J8" s="8">
        <f>(I5/C5)*0.1</f>
        <v>0</v>
      </c>
      <c r="K8" s="18"/>
      <c r="L8" s="17"/>
      <c r="M8" s="17"/>
    </row>
    <row r="9" spans="1:14" ht="15.75">
      <c r="A9" s="7" t="s">
        <v>13</v>
      </c>
      <c r="B9" s="4" t="s">
        <v>27</v>
      </c>
      <c r="C9" s="34">
        <v>0</v>
      </c>
      <c r="D9" s="67">
        <f>K5</f>
        <v>0</v>
      </c>
      <c r="E9" s="61">
        <f>I9</f>
        <v>0</v>
      </c>
      <c r="F9" s="39"/>
      <c r="H9" s="17" t="s">
        <v>21</v>
      </c>
      <c r="I9" s="25">
        <f>J8-K5</f>
        <v>0</v>
      </c>
      <c r="J9" s="18">
        <v>-1</v>
      </c>
      <c r="K9" s="18"/>
      <c r="L9" s="17"/>
      <c r="M9" s="17"/>
    </row>
    <row r="10" spans="1:14" ht="15.75">
      <c r="A10" s="7" t="s">
        <v>12</v>
      </c>
      <c r="B10" s="4" t="s">
        <v>26</v>
      </c>
      <c r="C10" s="35">
        <v>0</v>
      </c>
      <c r="D10" s="68">
        <f>J6</f>
        <v>0</v>
      </c>
      <c r="E10" s="62">
        <f>I26</f>
        <v>0</v>
      </c>
      <c r="F10" s="39"/>
      <c r="G10" s="19"/>
      <c r="H10" s="4" t="s">
        <v>22</v>
      </c>
      <c r="I10" s="26">
        <f>J6-J8</f>
        <v>0</v>
      </c>
      <c r="J10" s="64">
        <f>(I10)*-1</f>
        <v>0</v>
      </c>
      <c r="K10" s="6"/>
      <c r="L10" s="17"/>
      <c r="M10" s="17"/>
    </row>
    <row r="11" spans="1:14" ht="16.5" thickBot="1">
      <c r="A11" s="7"/>
      <c r="B11" s="4"/>
      <c r="C11" s="88" t="s">
        <v>23</v>
      </c>
      <c r="D11" s="89"/>
      <c r="E11" s="65">
        <f>J16</f>
        <v>0</v>
      </c>
      <c r="F11" s="39"/>
      <c r="H11" s="17"/>
      <c r="I11" s="17"/>
      <c r="J11" s="5"/>
      <c r="K11" s="6"/>
      <c r="L11" s="17"/>
      <c r="M11" s="17"/>
    </row>
    <row r="12" spans="1:14" ht="19.5" thickBot="1">
      <c r="A12" s="7"/>
      <c r="B12" s="4"/>
      <c r="C12" s="90" t="s">
        <v>24</v>
      </c>
      <c r="D12" s="91"/>
      <c r="E12" s="66">
        <f>SUM(E9:E11)</f>
        <v>0</v>
      </c>
      <c r="F12" s="39"/>
      <c r="H12" s="17"/>
      <c r="I12" s="17"/>
      <c r="J12" s="5"/>
      <c r="K12" s="6"/>
      <c r="L12" s="17"/>
      <c r="M12" s="17"/>
    </row>
    <row r="13" spans="1:14" ht="16.5" thickBot="1">
      <c r="A13" s="14"/>
      <c r="B13" s="15"/>
      <c r="C13" s="15"/>
      <c r="D13" s="16"/>
      <c r="E13" s="60"/>
      <c r="F13" s="40"/>
      <c r="G13" s="7"/>
      <c r="H13" s="4"/>
      <c r="I13" s="30"/>
      <c r="J13" s="8"/>
      <c r="K13" s="9"/>
      <c r="L13" s="17"/>
      <c r="M13" s="17"/>
    </row>
    <row r="14" spans="1:14" ht="16.5" thickBot="1">
      <c r="F14" s="41"/>
      <c r="G14" s="7"/>
      <c r="H14" s="4"/>
      <c r="I14" s="30"/>
      <c r="J14" s="8"/>
      <c r="K14" s="9"/>
      <c r="L14" s="17"/>
      <c r="M14" s="17"/>
      <c r="N14" s="56"/>
    </row>
    <row r="15" spans="1:14" ht="16.5" thickBot="1">
      <c r="A15" s="1"/>
      <c r="B15" s="1"/>
      <c r="C15" s="1"/>
      <c r="D15" s="1"/>
      <c r="E15" s="1"/>
      <c r="F15" s="41"/>
      <c r="G15" s="7"/>
      <c r="H15" s="4"/>
      <c r="I15" s="30"/>
      <c r="J15" s="10"/>
      <c r="K15" s="57"/>
      <c r="L15" s="17"/>
      <c r="M15" s="17"/>
    </row>
    <row r="16" spans="1:14" ht="15.75">
      <c r="A16" s="1"/>
      <c r="B16" s="1"/>
      <c r="C16" s="1"/>
      <c r="D16" s="1"/>
      <c r="E16" s="1"/>
      <c r="F16" s="41"/>
      <c r="G16" s="4" t="s">
        <v>10</v>
      </c>
      <c r="H16" s="58"/>
      <c r="I16" s="58"/>
      <c r="J16" s="51">
        <f>(C9/C5)*0.01428</f>
        <v>0</v>
      </c>
      <c r="K16" s="18"/>
      <c r="L16" s="11" t="e">
        <f>INT(N17/60)</f>
        <v>#REF!</v>
      </c>
      <c r="M16" s="12" t="e">
        <f>ROUND((N17/60-INT(N17/60))*60,0)</f>
        <v>#REF!</v>
      </c>
    </row>
    <row r="17" spans="1:15">
      <c r="A17" s="1"/>
      <c r="B17" s="1"/>
      <c r="C17" s="1"/>
      <c r="D17" s="1"/>
      <c r="E17" s="1"/>
      <c r="F17" s="42"/>
      <c r="H17" s="17"/>
      <c r="I17" s="17"/>
      <c r="J17" s="18"/>
      <c r="K17" s="18"/>
      <c r="L17" s="17"/>
      <c r="M17" s="17"/>
      <c r="N17" s="25" t="e">
        <f>(N3-N7)+N14</f>
        <v>#REF!</v>
      </c>
    </row>
    <row r="18" spans="1:15" ht="12.75">
      <c r="A18" s="1"/>
      <c r="B18" s="1"/>
      <c r="C18" s="1"/>
      <c r="D18" s="1"/>
      <c r="E18" s="1"/>
      <c r="H18" s="19"/>
      <c r="I18"/>
      <c r="J18" s="26"/>
      <c r="K18" s="5"/>
      <c r="L18" s="6"/>
      <c r="M18" s="17"/>
      <c r="N18" s="17"/>
    </row>
    <row r="19" spans="1:15" ht="12.75">
      <c r="A19" s="1"/>
      <c r="B19" s="1"/>
      <c r="C19" s="1"/>
      <c r="D19" s="1"/>
      <c r="E19" s="1"/>
      <c r="F19" s="1"/>
      <c r="G19" s="1"/>
      <c r="H19" s="17"/>
      <c r="I19" s="17"/>
      <c r="J19" s="17"/>
      <c r="K19" s="5"/>
      <c r="L19" s="6"/>
      <c r="M19" s="17"/>
      <c r="N19" s="17"/>
    </row>
    <row r="20" spans="1:15" ht="15.75">
      <c r="A20" s="1"/>
      <c r="B20" s="1"/>
      <c r="C20" s="1"/>
      <c r="D20" s="1"/>
      <c r="E20" s="1"/>
      <c r="F20" s="1"/>
      <c r="G20" s="19" t="s">
        <v>6</v>
      </c>
      <c r="H20" s="20"/>
      <c r="I20" s="26"/>
      <c r="J20" s="5" t="s">
        <v>0</v>
      </c>
      <c r="K20" s="6" t="s">
        <v>1</v>
      </c>
      <c r="L20" s="9"/>
      <c r="M20" s="17"/>
      <c r="N20" s="17"/>
    </row>
    <row r="21" spans="1:15" ht="15.75">
      <c r="A21" s="1"/>
      <c r="B21" s="1"/>
      <c r="C21" s="1"/>
      <c r="D21" s="1"/>
      <c r="E21" s="1"/>
      <c r="F21" s="1"/>
      <c r="H21" s="17"/>
      <c r="I21" s="17"/>
      <c r="J21" s="5" t="s">
        <v>4</v>
      </c>
      <c r="K21" s="6" t="s">
        <v>4</v>
      </c>
      <c r="L21" s="9"/>
      <c r="M21" s="17"/>
      <c r="N21" s="17"/>
    </row>
    <row r="22" spans="1:15" ht="16.5" thickBot="1">
      <c r="F22" s="1"/>
      <c r="G22" s="7" t="s">
        <v>17</v>
      </c>
      <c r="H22" s="4" t="s">
        <v>14</v>
      </c>
      <c r="I22" s="32">
        <f>C10</f>
        <v>0</v>
      </c>
      <c r="J22" s="8">
        <f>(I22/C5)*0.0588</f>
        <v>0</v>
      </c>
      <c r="K22" s="9"/>
      <c r="L22" s="57"/>
      <c r="M22" s="17"/>
      <c r="N22" s="17"/>
      <c r="O22" s="56"/>
    </row>
    <row r="23" spans="1:15" ht="16.5" thickBot="1">
      <c r="F23" s="1"/>
      <c r="G23" s="7" t="s">
        <v>18</v>
      </c>
      <c r="H23" s="4" t="s">
        <v>18</v>
      </c>
      <c r="I23" s="32" t="s">
        <v>18</v>
      </c>
      <c r="J23" s="10"/>
      <c r="K23" s="57"/>
      <c r="L23" s="18"/>
      <c r="M23" s="11"/>
      <c r="N23" s="12"/>
    </row>
    <row r="24" spans="1:15" ht="16.5" thickBot="1">
      <c r="A24" s="1"/>
      <c r="B24" s="1"/>
      <c r="C24" s="1"/>
      <c r="D24" s="1"/>
      <c r="E24" s="1"/>
      <c r="F24" s="1"/>
      <c r="G24" s="63" t="s">
        <v>19</v>
      </c>
      <c r="H24" s="63" t="s">
        <v>20</v>
      </c>
      <c r="I24" s="32">
        <f>(C10/C5)*0.1</f>
        <v>0</v>
      </c>
      <c r="J24" s="8">
        <f>I24</f>
        <v>0</v>
      </c>
      <c r="K24" s="18"/>
      <c r="M24" s="17"/>
      <c r="N24" s="17"/>
      <c r="O24" s="25"/>
    </row>
    <row r="25" spans="1:15">
      <c r="A25" s="1"/>
      <c r="B25" s="1"/>
      <c r="C25" s="1"/>
      <c r="D25" s="1"/>
      <c r="E25" s="1"/>
      <c r="F25" s="1"/>
      <c r="H25" s="17"/>
      <c r="I25" s="25"/>
      <c r="J25" s="18">
        <v>-1</v>
      </c>
      <c r="K25" s="18">
        <f>(I25)*-1</f>
        <v>0</v>
      </c>
    </row>
    <row r="26" spans="1:15" ht="12.75">
      <c r="A26" s="1"/>
      <c r="B26" s="1"/>
      <c r="C26" s="1"/>
      <c r="D26" s="1"/>
      <c r="E26" s="1"/>
      <c r="G26" s="19"/>
      <c r="H26" s="4" t="s">
        <v>22</v>
      </c>
      <c r="I26" s="26">
        <f>J24-J22</f>
        <v>0</v>
      </c>
      <c r="J26" s="64">
        <f>(I26)*-1</f>
        <v>0</v>
      </c>
      <c r="K26" s="6"/>
    </row>
    <row r="27" spans="1:15">
      <c r="A27" s="1"/>
      <c r="B27" s="1"/>
      <c r="C27" s="1"/>
      <c r="D27" s="1"/>
      <c r="E27" s="1"/>
      <c r="G27" s="1"/>
    </row>
    <row r="28" spans="1:15">
      <c r="A28" s="1"/>
      <c r="B28" s="1"/>
      <c r="C28" s="1"/>
      <c r="D28" s="1"/>
      <c r="E28" s="1"/>
      <c r="F28" s="1"/>
      <c r="G28" s="1"/>
    </row>
    <row r="29" spans="1:15">
      <c r="A29" s="1"/>
      <c r="B29" s="1"/>
      <c r="C29" s="1"/>
      <c r="D29" s="1"/>
      <c r="E29" s="1"/>
      <c r="F29" s="1"/>
      <c r="G29" s="1"/>
    </row>
    <row r="30" spans="1:15">
      <c r="A30" s="1"/>
      <c r="B30" s="1"/>
      <c r="C30" s="1"/>
      <c r="D30" s="1"/>
      <c r="E30" s="1"/>
      <c r="F30" s="1"/>
      <c r="G30" s="1"/>
    </row>
    <row r="31" spans="1:15">
      <c r="A31" s="1"/>
      <c r="B31" s="1"/>
      <c r="C31" s="1"/>
      <c r="D31" s="1"/>
      <c r="E31" s="1"/>
      <c r="F31" s="1"/>
      <c r="G31" s="1"/>
    </row>
    <row r="32" spans="1:15">
      <c r="A32" s="1"/>
      <c r="B32" s="1"/>
      <c r="C32" s="1"/>
      <c r="D32" s="1"/>
      <c r="E32" s="1"/>
      <c r="F32" s="1"/>
      <c r="G32" s="1"/>
    </row>
    <row r="33" spans="1:7">
      <c r="A33" s="1"/>
      <c r="B33" s="1"/>
      <c r="C33" s="1"/>
      <c r="D33" s="1"/>
      <c r="E33" s="1"/>
      <c r="F33" s="1"/>
      <c r="G33" s="1"/>
    </row>
    <row r="34" spans="1:7">
      <c r="A34" s="1"/>
      <c r="B34" s="1"/>
      <c r="C34" s="1"/>
      <c r="D34" s="1"/>
      <c r="E34" s="1"/>
      <c r="F34" s="1"/>
      <c r="G34" s="1"/>
    </row>
    <row r="35" spans="1:7">
      <c r="A35" s="1"/>
      <c r="B35" s="1"/>
      <c r="C35" s="1"/>
      <c r="D35" s="1"/>
      <c r="E35" s="1"/>
      <c r="F35" s="1"/>
      <c r="G35" s="1"/>
    </row>
    <row r="36" spans="1:7">
      <c r="A36" s="1"/>
      <c r="B36" s="1"/>
      <c r="C36" s="1"/>
      <c r="D36" s="1"/>
      <c r="E36" s="1"/>
      <c r="F36" s="1"/>
      <c r="G36" s="1"/>
    </row>
    <row r="37" spans="1:7">
      <c r="F37" s="1"/>
      <c r="G37" s="1"/>
    </row>
    <row r="38" spans="1:7">
      <c r="F38" s="1"/>
      <c r="G38" s="1"/>
    </row>
    <row r="39" spans="1:7">
      <c r="F39" s="1"/>
      <c r="G39" s="1"/>
    </row>
    <row r="40" spans="1:7">
      <c r="F40" s="1"/>
    </row>
    <row r="41" spans="1:7">
      <c r="C41" s="21"/>
      <c r="D41" s="22"/>
    </row>
    <row r="44" spans="1:7">
      <c r="A44" s="42"/>
      <c r="B44" s="42"/>
      <c r="C44" s="44"/>
      <c r="D44" s="45"/>
      <c r="E44" s="46"/>
    </row>
    <row r="45" spans="1:7">
      <c r="A45" s="42"/>
      <c r="B45" s="42"/>
      <c r="C45" s="42"/>
      <c r="D45" s="46"/>
      <c r="E45" s="46"/>
    </row>
    <row r="46" spans="1:7" ht="15.75">
      <c r="A46" s="95"/>
      <c r="B46" s="96"/>
      <c r="C46" s="47"/>
      <c r="D46" s="48"/>
      <c r="E46" s="46"/>
      <c r="F46" s="25"/>
    </row>
    <row r="47" spans="1:7" ht="15.75">
      <c r="A47" s="84"/>
      <c r="B47" s="85"/>
      <c r="C47" s="47"/>
      <c r="D47" s="48"/>
      <c r="E47" s="46"/>
    </row>
    <row r="48" spans="1:7">
      <c r="A48" s="42"/>
      <c r="B48" s="42"/>
      <c r="C48" s="42"/>
      <c r="D48" s="46"/>
      <c r="E48" s="46"/>
    </row>
    <row r="49" spans="6:6">
      <c r="F49" s="25"/>
    </row>
  </sheetData>
  <sheetProtection password="C627" sheet="1" objects="1" scenarios="1" selectLockedCells="1"/>
  <mergeCells count="11">
    <mergeCell ref="A47:B47"/>
    <mergeCell ref="D7:D8"/>
    <mergeCell ref="C11:D11"/>
    <mergeCell ref="C12:D12"/>
    <mergeCell ref="E6:E8"/>
    <mergeCell ref="A46:B46"/>
    <mergeCell ref="A1:E1"/>
    <mergeCell ref="C6:C8"/>
    <mergeCell ref="B3:C3"/>
    <mergeCell ref="A4:C4"/>
    <mergeCell ref="D4:E5"/>
  </mergeCells>
  <phoneticPr fontId="1" type="noConversion"/>
  <printOptions horizontalCentered="1"/>
  <pageMargins left="0.75" right="0.75" top="0.75" bottom="0.75" header="0.5" footer="0.5"/>
  <pageSetup scale="81" orientation="portrait" blackAndWhite="1" horizontalDpi="1200" verticalDpi="1200" r:id="rId1"/>
  <headerFooter alignWithMargins="0">
    <oddFooter>&amp;L&amp;10&amp;D &amp;T</oddFooter>
  </headerFooter>
  <drawing r:id="rId2"/>
  <legacyDrawing r:id="rId3"/>
  <oleObjects>
    <mc:AlternateContent xmlns:mc="http://schemas.openxmlformats.org/markup-compatibility/2006">
      <mc:Choice Requires="x14">
        <oleObject progId="Document" shapeId="1029" r:id="rId4">
          <objectPr defaultSize="0" r:id="rId5">
            <anchor moveWithCells="1">
              <from>
                <xdr:col>0</xdr:col>
                <xdr:colOff>85725</xdr:colOff>
                <xdr:row>13</xdr:row>
                <xdr:rowOff>152400</xdr:rowOff>
              </from>
              <to>
                <xdr:col>4</xdr:col>
                <xdr:colOff>1209675</xdr:colOff>
                <xdr:row>61</xdr:row>
                <xdr:rowOff>114300</xdr:rowOff>
              </to>
            </anchor>
          </objectPr>
        </oleObject>
      </mc:Choice>
      <mc:Fallback>
        <oleObject progId="Document" shapeId="102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DPS FLAT IMPACT</vt:lpstr>
      <vt:lpstr>'DPS FLAT IMPACT'!Print_Area</vt:lpstr>
    </vt:vector>
  </TitlesOfParts>
  <Company>NRLCA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DPS FLAT REBUILD CALCULATOR</dc:title>
  <dc:subject>DPS FLAT REBUILD CALCULATOR</dc:subject>
  <dc:creator>NRLCA;Allan Jones</dc:creator>
  <dc:description>NO REPRESENTATION TO THE ACCURACY OF CALCULATING YOUR OWN ROUTE EVALUATION IS MADE NOR ASSUMED BY THE NRLCA</dc:description>
  <cp:lastModifiedBy>Courtney Wimer</cp:lastModifiedBy>
  <cp:lastPrinted>2012-01-31T18:57:53Z</cp:lastPrinted>
  <dcterms:created xsi:type="dcterms:W3CDTF">2002-02-11T19:07:38Z</dcterms:created>
  <dcterms:modified xsi:type="dcterms:W3CDTF">2012-04-20T19:11:56Z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i4>1823847493</vt:i4>
  </property>
</Properties>
</file>